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8995BB4F-CDB5-4474-AC47-66A11B80AB6C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Kalkulation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7" i="1" l="1"/>
  <c r="P6" i="1"/>
  <c r="F17" i="1"/>
  <c r="P10" i="1" s="1"/>
  <c r="E7" i="1"/>
  <c r="P8" i="1" s="1"/>
  <c r="J6" i="1"/>
  <c r="P9" i="1" s="1"/>
  <c r="E6" i="1"/>
</calcChain>
</file>

<file path=xl/sharedStrings.xml><?xml version="1.0" encoding="utf-8"?>
<sst xmlns="http://schemas.openxmlformats.org/spreadsheetml/2006/main" count="29" uniqueCount="29">
  <si>
    <t>Bilanz</t>
  </si>
  <si>
    <t>100 Flüssige Mittel</t>
  </si>
  <si>
    <t>110 Debitoren</t>
  </si>
  <si>
    <t>120 Warenlager</t>
  </si>
  <si>
    <t>1 Aktiven</t>
  </si>
  <si>
    <t>10 Umlaufvermögen</t>
  </si>
  <si>
    <t>14 Anlagevermögen</t>
  </si>
  <si>
    <t>2 Passiven</t>
  </si>
  <si>
    <t>20 Kurzfristiges Fremdkapital</t>
  </si>
  <si>
    <t>24 Langfristiges Fremdkapital</t>
  </si>
  <si>
    <t>28 Eigenkapital</t>
  </si>
  <si>
    <t>Erfolgsrechnung</t>
  </si>
  <si>
    <t>3 Betrieblicher Ertrag aus Lieferung und Leistung</t>
  </si>
  <si>
    <t>4 Aufwand für Material, Waren und Dienstleistung</t>
  </si>
  <si>
    <t>68 Abschreibungen</t>
  </si>
  <si>
    <t>9 Gewinn/Verlust</t>
  </si>
  <si>
    <t>Liquiditätsgrad 2</t>
  </si>
  <si>
    <t>Liquiditätsgrad 3</t>
  </si>
  <si>
    <t>Eigenfinanzierungsgrad</t>
  </si>
  <si>
    <t>Verschuldungsfaktor</t>
  </si>
  <si>
    <t>EBITDA-Marge</t>
  </si>
  <si>
    <t>Kalkulation von Rentabilitäts-, Liquiditäts- und Kapitalstrukturkennzahlen</t>
  </si>
  <si>
    <t>Eingabefelder</t>
  </si>
  <si>
    <t>berechnete Felder</t>
  </si>
  <si>
    <t>Kennzahlen</t>
  </si>
  <si>
    <t>Kalkuliert</t>
  </si>
  <si>
    <t>swisspeers AG</t>
  </si>
  <si>
    <t>Mail: info@swisspeers.ch</t>
  </si>
  <si>
    <t>Tel.: 052 511 50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</si>
</sst>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CHF]\ #,##0"/>
    <numFmt numFmtId="165" formatCode="[$CHF]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2"/>
      <color theme="0"/>
      <name val="Open Sans"/>
      <family val="2"/>
    </font>
    <font>
      <b/>
      <sz val="16"/>
      <color theme="0"/>
      <name val="Open Sans"/>
      <family val="2"/>
    </font>
    <font>
      <b/>
      <sz val="22"/>
      <color theme="0"/>
      <name val="Open Sans"/>
      <family val="2"/>
    </font>
    <font>
      <sz val="11"/>
      <name val="Open San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left" vertical="center"/>
    </xf>
    <xf numFmtId="164" fontId="1" fillId="4" borderId="8" xfId="0" applyNumberFormat="1" applyFont="1" applyFill="1" applyBorder="1" applyAlignment="1">
      <alignment horizontal="right" vertical="center"/>
    </xf>
    <xf numFmtId="164" fontId="1" fillId="4" borderId="10" xfId="0" applyNumberFormat="1" applyFont="1" applyFill="1" applyBorder="1" applyAlignment="1">
      <alignment horizontal="right" vertical="center"/>
    </xf>
    <xf numFmtId="9" fontId="5" fillId="4" borderId="1" xfId="0" applyNumberFormat="1" applyFont="1" applyFill="1" applyBorder="1" applyAlignment="1">
      <alignment horizontal="left" vertical="center"/>
    </xf>
    <xf numFmtId="165" fontId="1" fillId="0" borderId="0" xfId="0" applyNumberFormat="1" applyFont="1" applyAlignment="1">
      <alignment vertical="center"/>
    </xf>
    <xf numFmtId="2" fontId="5" fillId="4" borderId="15" xfId="0" applyNumberFormat="1" applyFont="1" applyFill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34" xfId="1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164" fontId="1" fillId="3" borderId="16" xfId="0" applyNumberFormat="1" applyFont="1" applyFill="1" applyBorder="1" applyAlignment="1" applyProtection="1">
      <alignment horizontal="right" vertical="center"/>
      <protection locked="0"/>
    </xf>
    <xf numFmtId="164" fontId="1" fillId="3" borderId="10" xfId="0" applyNumberFormat="1" applyFont="1" applyFill="1" applyBorder="1" applyAlignment="1" applyProtection="1">
      <alignment vertical="center"/>
      <protection locked="0"/>
    </xf>
    <xf numFmtId="164" fontId="1" fillId="3" borderId="16" xfId="0" applyNumberFormat="1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164" fontId="1" fillId="3" borderId="1" xfId="0" applyNumberFormat="1" applyFont="1" applyFill="1" applyBorder="1" applyAlignment="1" applyProtection="1">
      <alignment horizontal="right" vertical="center"/>
      <protection locked="0"/>
    </xf>
    <xf numFmtId="164" fontId="1" fillId="3" borderId="10" xfId="0" applyNumberFormat="1" applyFont="1" applyFill="1" applyBorder="1" applyAlignment="1" applyProtection="1">
      <alignment horizontal="right" vertical="center"/>
      <protection locked="0"/>
    </xf>
    <xf numFmtId="164" fontId="1" fillId="4" borderId="15" xfId="0" applyNumberFormat="1" applyFont="1" applyFill="1" applyBorder="1" applyAlignment="1">
      <alignment horizontal="right" vertical="center"/>
    </xf>
    <xf numFmtId="164" fontId="1" fillId="4" borderId="16" xfId="0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164" fontId="1" fillId="3" borderId="12" xfId="0" applyNumberFormat="1" applyFont="1" applyFill="1" applyBorder="1" applyAlignment="1" applyProtection="1">
      <alignment horizontal="right" vertical="center"/>
      <protection locked="0"/>
    </xf>
    <xf numFmtId="164" fontId="1" fillId="3" borderId="13" xfId="0" applyNumberFormat="1" applyFont="1" applyFill="1" applyBorder="1" applyAlignment="1" applyProtection="1">
      <alignment horizontal="right" vertical="center"/>
      <protection locked="0"/>
    </xf>
    <xf numFmtId="0" fontId="3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76841</xdr:colOff>
      <xdr:row>14</xdr:row>
      <xdr:rowOff>56976</xdr:rowOff>
    </xdr:from>
    <xdr:to>
      <xdr:col>13</xdr:col>
      <xdr:colOff>548553</xdr:colOff>
      <xdr:row>16</xdr:row>
      <xdr:rowOff>144392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B255D46-B046-44E9-A670-0A5287FF9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6606" y="3388858"/>
          <a:ext cx="1084300" cy="505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showGridLines="0" tabSelected="1" zoomScaleNormal="100" workbookViewId="0">
      <selection activeCell="J14" sqref="J14"/>
    </sheetView>
  </sheetViews>
  <sheetFormatPr defaultRowHeight="16.5" x14ac:dyDescent="0.35"/>
  <cols>
    <col min="1" max="3" width="8.7265625" style="2"/>
    <col min="4" max="4" width="10.7265625" style="2" customWidth="1"/>
    <col min="5" max="5" width="17.453125" style="2" customWidth="1"/>
    <col min="6" max="6" width="8.7265625" style="2" customWidth="1"/>
    <col min="7" max="8" width="8.7265625" style="2"/>
    <col min="9" max="9" width="12.453125" style="2" customWidth="1"/>
    <col min="10" max="10" width="17.453125" style="2" customWidth="1"/>
    <col min="11" max="14" width="8.7265625" style="2"/>
    <col min="15" max="15" width="9.6328125" style="2" customWidth="1"/>
    <col min="16" max="16" width="15.81640625" style="2" customWidth="1"/>
    <col min="17" max="16384" width="8.7265625" style="2"/>
  </cols>
  <sheetData>
    <row r="1" spans="1:16" ht="32" x14ac:dyDescent="0.35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x14ac:dyDescent="0.35">
      <c r="A2" s="42" t="s">
        <v>22</v>
      </c>
      <c r="B2" s="42"/>
    </row>
    <row r="3" spans="1:16" x14ac:dyDescent="0.35">
      <c r="A3" s="43" t="s">
        <v>23</v>
      </c>
      <c r="B3" s="43"/>
    </row>
    <row r="4" spans="1:16" ht="17" thickBot="1" x14ac:dyDescent="0.4">
      <c r="L4" s="15"/>
      <c r="M4" s="15"/>
      <c r="N4" s="15"/>
      <c r="O4" s="15"/>
      <c r="P4" s="15"/>
    </row>
    <row r="5" spans="1:16" ht="23.5" thickBot="1" x14ac:dyDescent="0.4">
      <c r="A5" s="56" t="s">
        <v>0</v>
      </c>
      <c r="B5" s="57"/>
      <c r="C5" s="57"/>
      <c r="D5" s="57"/>
      <c r="E5" s="57"/>
      <c r="F5" s="57"/>
      <c r="G5" s="57"/>
      <c r="H5" s="57"/>
      <c r="I5" s="57"/>
      <c r="J5" s="58"/>
      <c r="L5" s="15"/>
      <c r="M5" s="44" t="s">
        <v>24</v>
      </c>
      <c r="N5" s="45"/>
      <c r="O5" s="45"/>
      <c r="P5" s="16" t="s">
        <v>25</v>
      </c>
    </row>
    <row r="6" spans="1:16" x14ac:dyDescent="0.35">
      <c r="A6" s="62" t="s">
        <v>4</v>
      </c>
      <c r="B6" s="63"/>
      <c r="C6" s="63"/>
      <c r="D6" s="64"/>
      <c r="E6" s="17">
        <f>SUM(E8:E11)</f>
        <v>438400</v>
      </c>
      <c r="F6" s="65" t="s">
        <v>7</v>
      </c>
      <c r="G6" s="66"/>
      <c r="H6" s="66"/>
      <c r="I6" s="66"/>
      <c r="J6" s="17">
        <f>SUM(J7:J11)</f>
        <v>438400</v>
      </c>
      <c r="L6" s="15"/>
      <c r="M6" s="32" t="s">
        <v>20</v>
      </c>
      <c r="N6" s="33"/>
      <c r="O6" s="33"/>
      <c r="P6" s="19">
        <f>(F14-F15)/F14</f>
        <v>8.3333333333333329E-2</v>
      </c>
    </row>
    <row r="7" spans="1:16" x14ac:dyDescent="0.35">
      <c r="A7" s="6"/>
      <c r="B7" s="4" t="s">
        <v>5</v>
      </c>
      <c r="C7" s="4"/>
      <c r="D7" s="5"/>
      <c r="E7" s="18">
        <f>SUM(E8:E10)</f>
        <v>138400</v>
      </c>
      <c r="F7" s="11"/>
      <c r="G7" s="60" t="s">
        <v>8</v>
      </c>
      <c r="H7" s="60"/>
      <c r="I7" s="60"/>
      <c r="J7" s="54">
        <v>60000</v>
      </c>
      <c r="L7" s="15"/>
      <c r="M7" s="32" t="s">
        <v>16</v>
      </c>
      <c r="N7" s="33"/>
      <c r="O7" s="33"/>
      <c r="P7" s="19">
        <f>(E8+E9)/J7</f>
        <v>0.97333333333333338</v>
      </c>
    </row>
    <row r="8" spans="1:16" x14ac:dyDescent="0.35">
      <c r="A8" s="7"/>
      <c r="B8" s="1"/>
      <c r="C8" s="1" t="s">
        <v>1</v>
      </c>
      <c r="D8" s="3"/>
      <c r="E8" s="30">
        <v>18400</v>
      </c>
      <c r="F8" s="12"/>
      <c r="G8" s="47"/>
      <c r="H8" s="47"/>
      <c r="I8" s="47"/>
      <c r="J8" s="55"/>
      <c r="L8" s="15"/>
      <c r="M8" s="32" t="s">
        <v>17</v>
      </c>
      <c r="N8" s="33"/>
      <c r="O8" s="33"/>
      <c r="P8" s="19">
        <f>E7/J7</f>
        <v>2.3066666666666666</v>
      </c>
    </row>
    <row r="9" spans="1:16" x14ac:dyDescent="0.35">
      <c r="A9" s="6"/>
      <c r="B9" s="4"/>
      <c r="C9" s="4" t="s">
        <v>2</v>
      </c>
      <c r="D9" s="5"/>
      <c r="E9" s="30">
        <v>40000</v>
      </c>
      <c r="F9" s="6"/>
      <c r="G9" s="61" t="s">
        <v>9</v>
      </c>
      <c r="H9" s="61"/>
      <c r="I9" s="61"/>
      <c r="J9" s="54">
        <v>240000</v>
      </c>
      <c r="L9" s="15"/>
      <c r="M9" s="32" t="s">
        <v>18</v>
      </c>
      <c r="N9" s="33"/>
      <c r="O9" s="33"/>
      <c r="P9" s="19">
        <f>J11/J6</f>
        <v>0.31569343065693428</v>
      </c>
    </row>
    <row r="10" spans="1:16" ht="17" thickBot="1" x14ac:dyDescent="0.4">
      <c r="A10" s="7"/>
      <c r="B10" s="1"/>
      <c r="C10" s="1" t="s">
        <v>3</v>
      </c>
      <c r="D10" s="3"/>
      <c r="E10" s="30">
        <v>80000</v>
      </c>
      <c r="F10" s="6"/>
      <c r="G10" s="61"/>
      <c r="H10" s="61"/>
      <c r="I10" s="61"/>
      <c r="J10" s="55"/>
      <c r="L10" s="15"/>
      <c r="M10" s="34" t="s">
        <v>19</v>
      </c>
      <c r="N10" s="35"/>
      <c r="O10" s="35"/>
      <c r="P10" s="21">
        <f>(J7-E8)/(F16+F17)</f>
        <v>0.41599999999999998</v>
      </c>
    </row>
    <row r="11" spans="1:16" ht="17" thickBot="1" x14ac:dyDescent="0.4">
      <c r="A11" s="8"/>
      <c r="B11" s="9" t="s">
        <v>6</v>
      </c>
      <c r="C11" s="9"/>
      <c r="D11" s="10"/>
      <c r="E11" s="31">
        <v>300000</v>
      </c>
      <c r="F11" s="13"/>
      <c r="G11" s="59" t="s">
        <v>10</v>
      </c>
      <c r="H11" s="59"/>
      <c r="I11" s="59"/>
      <c r="J11" s="29">
        <v>138400</v>
      </c>
      <c r="L11" s="15"/>
      <c r="M11" s="15"/>
      <c r="N11" s="15"/>
      <c r="O11" s="15"/>
      <c r="P11" s="15"/>
    </row>
    <row r="12" spans="1:16" ht="17" thickBot="1" x14ac:dyDescent="0.4"/>
    <row r="13" spans="1:16" ht="23" x14ac:dyDescent="0.35">
      <c r="A13" s="51" t="s">
        <v>11</v>
      </c>
      <c r="B13" s="52"/>
      <c r="C13" s="52"/>
      <c r="D13" s="52"/>
      <c r="E13" s="52"/>
      <c r="F13" s="52"/>
      <c r="G13" s="53"/>
    </row>
    <row r="14" spans="1:16" ht="17" thickBot="1" x14ac:dyDescent="0.4">
      <c r="A14" s="46" t="s">
        <v>12</v>
      </c>
      <c r="B14" s="47"/>
      <c r="C14" s="47"/>
      <c r="D14" s="47"/>
      <c r="E14" s="48"/>
      <c r="F14" s="38">
        <v>1200000</v>
      </c>
      <c r="G14" s="39"/>
      <c r="K14" s="4"/>
      <c r="L14" s="4"/>
      <c r="P14" s="20"/>
    </row>
    <row r="15" spans="1:16" x14ac:dyDescent="0.35">
      <c r="A15" s="46" t="s">
        <v>13</v>
      </c>
      <c r="B15" s="47"/>
      <c r="C15" s="47"/>
      <c r="D15" s="47"/>
      <c r="E15" s="48"/>
      <c r="F15" s="38">
        <v>1100000</v>
      </c>
      <c r="G15" s="39"/>
      <c r="K15" s="4"/>
      <c r="L15" s="4"/>
      <c r="M15" s="27"/>
      <c r="N15" s="28"/>
      <c r="O15" s="22" t="s">
        <v>26</v>
      </c>
      <c r="P15" s="23"/>
    </row>
    <row r="16" spans="1:16" x14ac:dyDescent="0.35">
      <c r="A16" s="12"/>
      <c r="B16" s="47" t="s">
        <v>14</v>
      </c>
      <c r="C16" s="47"/>
      <c r="D16" s="47"/>
      <c r="E16" s="48"/>
      <c r="F16" s="38">
        <v>20000</v>
      </c>
      <c r="G16" s="39"/>
      <c r="K16" s="4"/>
      <c r="L16" s="4"/>
      <c r="M16" s="6"/>
      <c r="N16" s="4"/>
      <c r="O16" s="24" t="s">
        <v>27</v>
      </c>
      <c r="P16" s="25"/>
    </row>
    <row r="17" spans="1:16" ht="17" thickBot="1" x14ac:dyDescent="0.4">
      <c r="A17" s="49" t="s">
        <v>15</v>
      </c>
      <c r="B17" s="37"/>
      <c r="C17" s="37"/>
      <c r="D17" s="37"/>
      <c r="E17" s="50"/>
      <c r="F17" s="40">
        <f>F14-SUM(F15:G16)</f>
        <v>80000</v>
      </c>
      <c r="G17" s="41"/>
      <c r="K17" s="4"/>
      <c r="L17" s="4"/>
      <c r="M17" s="8"/>
      <c r="N17" s="9"/>
      <c r="O17" s="14" t="s">
        <v>28</v>
      </c>
      <c r="P17" s="26"/>
    </row>
  </sheetData>
  <sheetProtection algorithmName="SHA-512" hashValue="T05nfw1Qqzrpbwncxhdhxrk0Pn4u3MxwbB/D9Yt6Up2Ey5Ng71LWREpHGyQl0o8fqU8Tzstntpv9t1GuinqlTw==" saltValue="AXpj8k64Pl2EFYGThgSt5A==" spinCount="100000" sheet="1" objects="1" scenarios="1"/>
  <mergeCells count="26">
    <mergeCell ref="F15:G15"/>
    <mergeCell ref="F16:G16"/>
    <mergeCell ref="F17:G17"/>
    <mergeCell ref="A2:B2"/>
    <mergeCell ref="A3:B3"/>
    <mergeCell ref="M5:O5"/>
    <mergeCell ref="M6:O6"/>
    <mergeCell ref="M7:O7"/>
    <mergeCell ref="M8:O8"/>
    <mergeCell ref="A15:E15"/>
    <mergeCell ref="A17:E17"/>
    <mergeCell ref="B16:E16"/>
    <mergeCell ref="A13:G13"/>
    <mergeCell ref="F14:G14"/>
    <mergeCell ref="A14:E14"/>
    <mergeCell ref="M9:O9"/>
    <mergeCell ref="M10:O10"/>
    <mergeCell ref="J9:J10"/>
    <mergeCell ref="J7:J8"/>
    <mergeCell ref="A5:J5"/>
    <mergeCell ref="G11:I11"/>
    <mergeCell ref="G7:I8"/>
    <mergeCell ref="G9:I10"/>
    <mergeCell ref="A6:D6"/>
    <mergeCell ref="F6:I6"/>
    <mergeCell ref="A1:P1"/>
  </mergeCells>
  <conditionalFormatting sqref="J6">
    <cfRule type="cellIs" dxfId="11" priority="13" operator="notEqual">
      <formula>$E$6</formula>
    </cfRule>
    <cfRule type="cellIs" priority="14" operator="notEqual">
      <formula>$E$6</formula>
    </cfRule>
  </conditionalFormatting>
  <conditionalFormatting sqref="E6">
    <cfRule type="cellIs" dxfId="10" priority="12" operator="notEqual">
      <formula>$J$6</formula>
    </cfRule>
  </conditionalFormatting>
  <conditionalFormatting sqref="P6">
    <cfRule type="cellIs" dxfId="9" priority="9" operator="equal">
      <formula>0</formula>
    </cfRule>
    <cfRule type="cellIs" dxfId="8" priority="10" operator="greaterThan">
      <formula>0</formula>
    </cfRule>
  </conditionalFormatting>
  <conditionalFormatting sqref="P7">
    <cfRule type="cellIs" dxfId="7" priority="7" operator="greaterThan">
      <formula>0.99</formula>
    </cfRule>
    <cfRule type="cellIs" dxfId="6" priority="8" operator="lessThan">
      <formula>1</formula>
    </cfRule>
  </conditionalFormatting>
  <conditionalFormatting sqref="P8">
    <cfRule type="cellIs" dxfId="5" priority="3" operator="between">
      <formula>1.49</formula>
      <formula>2.01</formula>
    </cfRule>
    <cfRule type="cellIs" dxfId="4" priority="6" operator="between">
      <formula>149</formula>
      <formula>201</formula>
    </cfRule>
  </conditionalFormatting>
  <conditionalFormatting sqref="P9">
    <cfRule type="cellIs" dxfId="3" priority="4" operator="between">
      <formula>0.29</formula>
      <formula>0.71</formula>
    </cfRule>
    <cfRule type="cellIs" dxfId="2" priority="5" operator="between">
      <formula>39</formula>
      <formula>71</formula>
    </cfRule>
  </conditionalFormatting>
  <conditionalFormatting sqref="P10">
    <cfRule type="cellIs" dxfId="1" priority="1" operator="greaterThan">
      <formula>6</formula>
    </cfRule>
    <cfRule type="cellIs" dxfId="0" priority="2" operator="lessThan">
      <formula>4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Kalkulation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2018-09-20T15:28:52Z</dcterms:modified>
</cp:coreProperties>
</file>